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480" windowHeight="11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2" i="1"/>
  <c r="F29"/>
  <c r="F25"/>
  <c r="F20"/>
  <c r="F15"/>
  <c r="F19" s="1"/>
  <c r="F12"/>
  <c r="F9"/>
  <c r="F8"/>
  <c r="G20"/>
  <c r="G32"/>
  <c r="G29"/>
  <c r="G25"/>
  <c r="G15"/>
  <c r="G19" s="1"/>
  <c r="G12"/>
  <c r="G9"/>
  <c r="G8"/>
</calcChain>
</file>

<file path=xl/comments1.xml><?xml version="1.0" encoding="utf-8"?>
<comments xmlns="http://schemas.openxmlformats.org/spreadsheetml/2006/main">
  <authors>
    <author>pirogova</author>
  </authors>
  <commentList>
    <comment ref="F30" authorId="0">
      <text>
        <r>
          <rPr>
            <b/>
            <sz val="8"/>
            <color indexed="81"/>
            <rFont val="Tahoma"/>
            <charset val="204"/>
          </rPr>
          <t>pirogova:</t>
        </r>
        <r>
          <rPr>
            <sz val="8"/>
            <color indexed="81"/>
            <rFont val="Tahoma"/>
            <charset val="204"/>
          </rPr>
          <t xml:space="preserve">
Без учета выпускников, направленных на службу в армии (122 чел)</t>
        </r>
      </text>
    </comment>
  </commentList>
</comments>
</file>

<file path=xl/sharedStrings.xml><?xml version="1.0" encoding="utf-8"?>
<sst xmlns="http://schemas.openxmlformats.org/spreadsheetml/2006/main" count="131" uniqueCount="90">
  <si>
    <t>№</t>
  </si>
  <si>
    <t>Наименование показателей</t>
  </si>
  <si>
    <t>Комментарии по заполнению</t>
  </si>
  <si>
    <t>1.</t>
  </si>
  <si>
    <t>Численность молодежи в возрасте 15-21 года</t>
  </si>
  <si>
    <t>Заполняется специалистами ДО</t>
  </si>
  <si>
    <t>чел.</t>
  </si>
  <si>
    <t>1.1.</t>
  </si>
  <si>
    <t>в процентах к предыдущему году</t>
  </si>
  <si>
    <t>%</t>
  </si>
  <si>
    <t>2.</t>
  </si>
  <si>
    <t>Численность обучающихся организаций среднего профессионального образования области (приведенный контингент)</t>
  </si>
  <si>
    <t>2.1.</t>
  </si>
  <si>
    <t>Численность обучающихся организаций среднего профессионального образования области (приведенный контингент) в предыдущем учебном году</t>
  </si>
  <si>
    <t>2.2.</t>
  </si>
  <si>
    <t>Значение рассчитывается автоматически</t>
  </si>
  <si>
    <t>3.</t>
  </si>
  <si>
    <t>Численность обучающихся учреждений профессионального образования в расчете на 1 работника, относящегося к категориям преподавателей или мастеров производственного обучения (приведенный контингент)</t>
  </si>
  <si>
    <t>3.1.</t>
  </si>
  <si>
    <t xml:space="preserve">Численность работников, относящихся к категориям преподавателей или мастеров производственного обучения </t>
  </si>
  <si>
    <t>4.</t>
  </si>
  <si>
    <t>Число реорганизуемых (ликвидируемых) образовательных организаций системы СПО</t>
  </si>
  <si>
    <t>ед.</t>
  </si>
  <si>
    <t>5.</t>
  </si>
  <si>
    <t>Число реорганизованных образовательных программ среднего профессионального образования:</t>
  </si>
  <si>
    <t>5.1.</t>
  </si>
  <si>
    <t>программы подготовки квалифицированных рабочих</t>
  </si>
  <si>
    <t>5.2.</t>
  </si>
  <si>
    <t>программы подготовки специалистов среднего звена</t>
  </si>
  <si>
    <t>6.</t>
  </si>
  <si>
    <t>Общая численность работников образовательных организаций среднего профессионального образования</t>
  </si>
  <si>
    <t>6.1.</t>
  </si>
  <si>
    <t>Численность работников административно-управленческого персонала образовательных организаций среднего профессионального образования</t>
  </si>
  <si>
    <t>Показывается численность  работников (без внешних совместителей и женщин в д/о) на конец отчетного периода.(Работник, получающий в одной организации две, полторы или менее одной ставки или оформленный в одной организации как внутренний совместитель, учитывается в списочной численности работников как один человек (целая единица)).</t>
  </si>
  <si>
    <t>6.2.</t>
  </si>
  <si>
    <t>Численность  педагогических работников  образовательных организаций среднего профессионального образования</t>
  </si>
  <si>
    <t>6.3.</t>
  </si>
  <si>
    <t>Численность работников вспомогательного персонала образовательных организаций среднего профессионального образования</t>
  </si>
  <si>
    <t>7.</t>
  </si>
  <si>
    <t>Доля работников административно-управленческого и вспомогательного персонала в общей численности работников образовательных организаций среднего профессионального образования</t>
  </si>
  <si>
    <t>8.</t>
  </si>
  <si>
    <t>Доля педагогических работников программ среднего профессионального образования, имеющих квалификацию высшей или первой категории</t>
  </si>
  <si>
    <t>8.1.</t>
  </si>
  <si>
    <r>
      <t xml:space="preserve">Общая численность педагогических работников </t>
    </r>
    <r>
      <rPr>
        <sz val="9"/>
        <color indexed="60"/>
        <rFont val="Times New Roman"/>
        <family val="1"/>
        <charset val="204"/>
      </rPr>
      <t>программ среднего профессионального образования</t>
    </r>
  </si>
  <si>
    <t>8.2.</t>
  </si>
  <si>
    <r>
      <t xml:space="preserve">Численность педагогических работников </t>
    </r>
    <r>
      <rPr>
        <sz val="9"/>
        <color indexed="60"/>
        <rFont val="Times New Roman"/>
        <family val="1"/>
        <charset val="204"/>
      </rPr>
      <t>программ среднего профессионального образования</t>
    </r>
    <r>
      <rPr>
        <sz val="9"/>
        <rFont val="Times New Roman"/>
        <family val="1"/>
        <charset val="204"/>
      </rPr>
      <t>, имеющих квалификацию высшей или первой категории</t>
    </r>
  </si>
  <si>
    <t>9.</t>
  </si>
  <si>
    <t>Расходы консолидированного бюджета на профессиональное образование</t>
  </si>
  <si>
    <t>тыс. руб.</t>
  </si>
  <si>
    <t>9.1.</t>
  </si>
  <si>
    <t>в том числе на оплату труда педагогических работников</t>
  </si>
  <si>
    <t>10.</t>
  </si>
  <si>
    <t>Доля средств от приносящей доход деятельности в фонде заработной платы преподавателей и мастеров производственного обучения</t>
  </si>
  <si>
    <t>10.1.</t>
  </si>
  <si>
    <t>Фонд начисленной заработной платы преподавателей и мастеров производственного обучения</t>
  </si>
  <si>
    <t>10.2.</t>
  </si>
  <si>
    <t>Фонд начисленной заработной платы преподавателей и мастеров производственного обучения за счет средств от приносящей доход деятельности</t>
  </si>
  <si>
    <t>Показывается фонд начисленной заработной платы преподавателей и мастеров производственного обучения за счет средств от приносящей доход деятельностия  за соответствующий отчетный период (за квартал, полугодие, 9 месяцев, год)  Данные должны совпадать со статистическим отчетом ЗП-образование.</t>
  </si>
  <si>
    <t>12.</t>
  </si>
  <si>
    <t>Число многофункциональных центров прикладных квалификаций</t>
  </si>
  <si>
    <t>Введите число многофункциональных центров прикладных квалификаций</t>
  </si>
  <si>
    <t>13.</t>
  </si>
  <si>
    <t>Удельный вес численности выпускников образовательных организаций профессионального образования очной формы обучения, трудоустроившихся в течение одного года после окончания обучения по полученной специальности (профессии) в общей численности выпускников образовательных организаций профессионального образования очной формы обучения</t>
  </si>
  <si>
    <t>13.1.</t>
  </si>
  <si>
    <t>Численность выпускников образовательных организаций профессионального образования очной формы обучения, трудоустроившихся в течение одного года после окончания обучения по полученной специальности (профессии)</t>
  </si>
  <si>
    <t>13.2.</t>
  </si>
  <si>
    <t>Общая численность выпускников образовательных организаций профессионального образования очной формы обучения</t>
  </si>
  <si>
    <t>14.</t>
  </si>
  <si>
    <t>Доля занятого населения в возрасте от 25 до 65 лет, прошедшего повышение квалификации и (или) профессиональную подготовку, в общей численности занятого в экономике населения этой возрастной группы</t>
  </si>
  <si>
    <t>14.1.</t>
  </si>
  <si>
    <t>Общая численность занятого в экономике населения в возрасте от 25 до 65 лет</t>
  </si>
  <si>
    <t>14.2.</t>
  </si>
  <si>
    <t>Численность занятого населения в возрасте от 25 до 65 лет, прошедшего повышение квалификации и (или) профессиональную подготовку</t>
  </si>
  <si>
    <t>Введите объем расходов консолидированного бюджета на оплату труда педагогических работников (преподаватели, мастера, иные пед. работники:педагоги-психологи и т.д.)</t>
  </si>
  <si>
    <r>
      <t xml:space="preserve">Введите численность работников, относящихся к категориям преподавателей или мастеров производственного обучения </t>
    </r>
    <r>
      <rPr>
        <i/>
        <sz val="9"/>
        <color indexed="10"/>
        <rFont val="Times New Roman"/>
        <family val="1"/>
        <charset val="204"/>
      </rPr>
      <t>по ФСН ЗП-образование. Совместители (внешние, внутренние) не учитываются</t>
    </r>
  </si>
  <si>
    <r>
      <t xml:space="preserve">Введите объем расходов консолидированного бюджета на профессиональное образование </t>
    </r>
    <r>
      <rPr>
        <i/>
        <sz val="9"/>
        <color indexed="10"/>
        <rFont val="Times New Roman"/>
        <family val="1"/>
        <charset val="204"/>
      </rPr>
      <t>(все средства)</t>
    </r>
  </si>
  <si>
    <r>
      <t>Показывается фонд начисленной заработной платы преподавателей и мастеров производственного обучения за счет всех источников финансирования  за соответствующий отчетный период (за квартал, полугодие, 9 месяцев, год). Данные должны совпадать со статистическим отчетом ЗП-образование.(</t>
    </r>
    <r>
      <rPr>
        <i/>
        <sz val="9"/>
        <color indexed="10"/>
        <rFont val="Times New Roman"/>
        <family val="1"/>
        <charset val="204"/>
      </rPr>
      <t>Учитываются тлько преподаватели дисциплин и мастера п/о. Статья 213 не учитывается</t>
    </r>
    <r>
      <rPr>
        <i/>
        <sz val="9"/>
        <rFont val="Times New Roman"/>
        <family val="1"/>
        <charset val="204"/>
      </rPr>
      <t>)</t>
    </r>
  </si>
  <si>
    <t>План-2018</t>
  </si>
  <si>
    <t xml:space="preserve">Введите значение общей численности выпускников образовательных организаций профессионального образования очной формы обучения. Заполняется по выпускникам 2017-2018 учебного года </t>
  </si>
  <si>
    <t>Отчетный период - 12 месяцев 2018 года</t>
  </si>
  <si>
    <t>Введите количество реорганизованных программ подготовки квалифицированных рабочих в течение 12 месяцев 2018 года</t>
  </si>
  <si>
    <t>Введите количество реорганизованных программ подготовки специалистов среднего звена в течение 12 месяцев 2018 года</t>
  </si>
  <si>
    <r>
      <t xml:space="preserve">Введите общую численность педагогических работников (преподавателей и мастеров) </t>
    </r>
    <r>
      <rPr>
        <i/>
        <sz val="9"/>
        <color indexed="60"/>
        <rFont val="Times New Roman"/>
        <family val="1"/>
        <charset val="204"/>
      </rPr>
      <t>программ среднего профессионального образования</t>
    </r>
    <r>
      <rPr>
        <i/>
        <sz val="9"/>
        <rFont val="Times New Roman"/>
        <family val="1"/>
        <charset val="204"/>
      </rPr>
      <t xml:space="preserve"> по состоянию на 1 января 2019 года</t>
    </r>
  </si>
  <si>
    <r>
      <t xml:space="preserve">Введите численность педагогических работников (преподавателей и мастеров) </t>
    </r>
    <r>
      <rPr>
        <i/>
        <sz val="9"/>
        <color indexed="60"/>
        <rFont val="Times New Roman"/>
        <family val="1"/>
        <charset val="204"/>
      </rPr>
      <t>программ среднего профессионального образования</t>
    </r>
    <r>
      <rPr>
        <i/>
        <sz val="9"/>
        <rFont val="Times New Roman"/>
        <family val="1"/>
        <charset val="204"/>
      </rPr>
      <t>, имеющих квалификацию высшей или первой категории по состоянию на 1 января 2019 года</t>
    </r>
  </si>
  <si>
    <r>
      <t xml:space="preserve">Введите численность обучающихся </t>
    </r>
    <r>
      <rPr>
        <b/>
        <i/>
        <u/>
        <sz val="9"/>
        <rFont val="Times New Roman"/>
        <family val="1"/>
        <charset val="204"/>
      </rPr>
      <t>по состоянию на 1 января 2019 года.</t>
    </r>
    <r>
      <rPr>
        <b/>
        <i/>
        <sz val="9"/>
        <rFont val="Times New Roman"/>
        <family val="1"/>
        <charset val="204"/>
      </rPr>
      <t xml:space="preserve"> </t>
    </r>
    <r>
      <rPr>
        <i/>
        <sz val="9"/>
        <color indexed="10"/>
        <rFont val="Times New Roman"/>
        <family val="1"/>
        <charset val="204"/>
      </rPr>
      <t xml:space="preserve">Приведенный контингент расчитывается </t>
    </r>
    <r>
      <rPr>
        <i/>
        <u/>
        <sz val="9"/>
        <color indexed="10"/>
        <rFont val="Times New Roman"/>
        <family val="1"/>
        <charset val="204"/>
      </rPr>
      <t>по формуле</t>
    </r>
    <r>
      <rPr>
        <i/>
        <sz val="9"/>
        <color indexed="10"/>
        <rFont val="Times New Roman"/>
        <family val="1"/>
        <charset val="204"/>
      </rPr>
      <t xml:space="preserve"> по формам обучения: a+0,25b+0,1c, где а–численность обучающихся по очной форме обучения, b–численность обучающихся по очно-заочной (вечерней) форме обучения, c–численность обучающихся по заочной форме обучения. Учитываются студенты только по основным образовательным программам СПО. Студенты, обучающиеся по договорам, учитываются.</t>
    </r>
  </si>
  <si>
    <r>
      <t xml:space="preserve">Введите численность обучающихся по состоянию на 1 января 2018 года (приведенный контингент </t>
    </r>
    <r>
      <rPr>
        <i/>
        <sz val="9"/>
        <color indexed="10"/>
        <rFont val="Times New Roman"/>
        <family val="1"/>
        <charset val="204"/>
      </rPr>
      <t>расчитывается по формуле по формам обучения)</t>
    </r>
  </si>
  <si>
    <r>
      <t xml:space="preserve">Введите значение численности выпускников образовательных организаций профессионального образования очной формы обучения, трудоустроившихся в течение одного года после окончания обучения по полученной специальности (профессии). Заполняется по выпускникам 2017-2018 учебного года. Выпускники, проходящие службу в армии и поступившие в ВУЗ, НЕ УЧИТЫВАЮТСЯ. </t>
    </r>
    <r>
      <rPr>
        <i/>
        <sz val="9"/>
        <color indexed="10"/>
        <rFont val="Times New Roman"/>
        <family val="1"/>
        <charset val="204"/>
      </rPr>
      <t>(по состоянию на 1 января 2019)</t>
    </r>
  </si>
  <si>
    <t>Введите численность занятого населения в возрасте от 25 до 65 лет, прошедшего повышение квалификации и (или) профессиональную подготовку за 12 месяцев 2018 года</t>
  </si>
  <si>
    <t>ИТОГ по ОО за 9 месяцев 2018 года</t>
  </si>
  <si>
    <t>БПОУ ВО «Череповецкий металлургический колледж имени академика И.П. Бардина»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</si>
</sst>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u/>
      <sz val="9"/>
      <color indexed="10"/>
      <name val="Times New Roman"/>
      <family val="1"/>
      <charset val="204"/>
    </font>
    <font>
      <i/>
      <sz val="9"/>
      <color indexed="60"/>
      <name val="Times New Roman"/>
      <family val="1"/>
      <charset val="204"/>
    </font>
    <font>
      <sz val="9"/>
      <name val="Arial Cyr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Border="1"/>
    <xf numFmtId="0" fontId="8" fillId="0" borderId="0" xfId="0" applyFont="1"/>
    <xf numFmtId="0" fontId="2" fillId="0" borderId="0" xfId="0" applyFont="1" applyBorder="1"/>
    <xf numFmtId="0" fontId="1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1" fillId="0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1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12">
    <dxf>
      <fill>
        <patternFill>
          <bgColor indexed="52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zoomScale="80" zoomScaleNormal="80" workbookViewId="0">
      <pane xSplit="5" ySplit="3" topLeftCell="F4" activePane="bottomRight" state="frozen"/>
      <selection pane="topRight" activeCell="G1" sqref="G1"/>
      <selection pane="bottomLeft" activeCell="A4" sqref="A4"/>
      <selection pane="bottomRight" activeCell="L6" sqref="L6"/>
    </sheetView>
  </sheetViews>
  <sheetFormatPr defaultRowHeight="12.75"/>
  <cols>
    <col min="1" max="1" width="4.85546875" style="1" customWidth="1"/>
    <col min="2" max="2" width="32.42578125" style="9" customWidth="1"/>
    <col min="3" max="3" width="23.7109375" style="9" customWidth="1"/>
    <col min="4" max="4" width="9.42578125" style="3" customWidth="1"/>
    <col min="5" max="5" width="10.85546875" style="41" customWidth="1"/>
    <col min="6" max="6" width="11.7109375" style="11" customWidth="1"/>
    <col min="7" max="7" width="15.42578125" style="50" customWidth="1"/>
    <col min="8" max="16384" width="9.140625" style="10"/>
  </cols>
  <sheetData>
    <row r="1" spans="1:17" s="12" customFormat="1" ht="19.5" customHeight="1">
      <c r="A1" s="1"/>
      <c r="B1" s="2" t="s">
        <v>79</v>
      </c>
      <c r="C1" s="2"/>
      <c r="D1" s="9"/>
      <c r="E1" s="28"/>
      <c r="F1" s="53"/>
      <c r="G1" s="49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30.5" customHeight="1">
      <c r="A2" s="4" t="s">
        <v>0</v>
      </c>
      <c r="B2" s="4" t="s">
        <v>1</v>
      </c>
      <c r="C2" s="43" t="s">
        <v>2</v>
      </c>
      <c r="D2" s="5"/>
      <c r="E2" s="14" t="s">
        <v>77</v>
      </c>
      <c r="F2" s="54" t="s">
        <v>88</v>
      </c>
      <c r="G2" s="55" t="s">
        <v>89</v>
      </c>
    </row>
    <row r="3" spans="1:17" s="23" customFormat="1" ht="12">
      <c r="A3" s="6"/>
      <c r="B3" s="6"/>
      <c r="C3" s="44"/>
      <c r="D3" s="18"/>
      <c r="E3" s="29"/>
      <c r="F3" s="24">
        <v>11601</v>
      </c>
      <c r="G3" s="24">
        <v>11601</v>
      </c>
    </row>
    <row r="4" spans="1:17" ht="24">
      <c r="A4" s="7" t="s">
        <v>3</v>
      </c>
      <c r="B4" s="8" t="s">
        <v>4</v>
      </c>
      <c r="C4" s="13" t="s">
        <v>5</v>
      </c>
      <c r="D4" s="18" t="s">
        <v>6</v>
      </c>
      <c r="E4" s="30">
        <v>77200</v>
      </c>
      <c r="F4" s="56"/>
      <c r="G4" s="24"/>
    </row>
    <row r="5" spans="1:17" s="22" customFormat="1" ht="24">
      <c r="A5" s="7" t="s">
        <v>7</v>
      </c>
      <c r="B5" s="8" t="s">
        <v>8</v>
      </c>
      <c r="C5" s="17" t="s">
        <v>5</v>
      </c>
      <c r="D5" s="18" t="s">
        <v>9</v>
      </c>
      <c r="E5" s="31">
        <v>20.77</v>
      </c>
      <c r="F5" s="56"/>
      <c r="G5" s="24"/>
    </row>
    <row r="6" spans="1:17" s="22" customFormat="1" ht="240">
      <c r="A6" s="7" t="s">
        <v>10</v>
      </c>
      <c r="B6" s="8" t="s">
        <v>11</v>
      </c>
      <c r="C6" s="17" t="s">
        <v>84</v>
      </c>
      <c r="D6" s="18" t="s">
        <v>6</v>
      </c>
      <c r="E6" s="48">
        <v>19593</v>
      </c>
      <c r="F6" s="57">
        <v>1593.6</v>
      </c>
      <c r="G6" s="58">
        <v>1576.7</v>
      </c>
    </row>
    <row r="7" spans="1:17" s="22" customFormat="1" ht="72.75" customHeight="1">
      <c r="A7" s="7" t="s">
        <v>12</v>
      </c>
      <c r="B7" s="8" t="s">
        <v>13</v>
      </c>
      <c r="C7" s="17" t="s">
        <v>85</v>
      </c>
      <c r="D7" s="18" t="s">
        <v>6</v>
      </c>
      <c r="E7" s="48"/>
      <c r="F7" s="57">
        <v>1545.4</v>
      </c>
      <c r="G7" s="15">
        <v>1525.3</v>
      </c>
    </row>
    <row r="8" spans="1:17" s="22" customFormat="1" ht="24">
      <c r="A8" s="7" t="s">
        <v>14</v>
      </c>
      <c r="B8" s="8" t="s">
        <v>8</v>
      </c>
      <c r="C8" s="17" t="s">
        <v>15</v>
      </c>
      <c r="D8" s="19" t="s">
        <v>9</v>
      </c>
      <c r="E8" s="32">
        <v>1.98</v>
      </c>
      <c r="F8" s="51">
        <f>(F6-F7)/F7*100</f>
        <v>3.118933609421497</v>
      </c>
      <c r="G8" s="51">
        <f>(G6-G7)/G7*100</f>
        <v>3.3698288861207697</v>
      </c>
    </row>
    <row r="9" spans="1:17" s="22" customFormat="1" ht="72">
      <c r="A9" s="7" t="s">
        <v>16</v>
      </c>
      <c r="B9" s="8" t="s">
        <v>17</v>
      </c>
      <c r="C9" s="17" t="s">
        <v>15</v>
      </c>
      <c r="D9" s="19" t="s">
        <v>6</v>
      </c>
      <c r="E9" s="33">
        <v>15.55</v>
      </c>
      <c r="F9" s="51">
        <f>F6/F10</f>
        <v>15.778217821782178</v>
      </c>
      <c r="G9" s="51">
        <f>G6/G10</f>
        <v>16.088775510204083</v>
      </c>
    </row>
    <row r="10" spans="1:17" s="22" customFormat="1" ht="96.75" customHeight="1">
      <c r="A10" s="7" t="s">
        <v>18</v>
      </c>
      <c r="B10" s="8" t="s">
        <v>19</v>
      </c>
      <c r="C10" s="17" t="s">
        <v>74</v>
      </c>
      <c r="D10" s="20" t="s">
        <v>6</v>
      </c>
      <c r="E10" s="34"/>
      <c r="F10" s="57">
        <v>101</v>
      </c>
      <c r="G10" s="15">
        <v>98</v>
      </c>
    </row>
    <row r="11" spans="1:17" s="22" customFormat="1" ht="36">
      <c r="A11" s="7" t="s">
        <v>20</v>
      </c>
      <c r="B11" s="8" t="s">
        <v>21</v>
      </c>
      <c r="C11" s="17" t="s">
        <v>5</v>
      </c>
      <c r="D11" s="20" t="s">
        <v>22</v>
      </c>
      <c r="E11" s="35"/>
      <c r="F11" s="15"/>
      <c r="G11" s="15"/>
    </row>
    <row r="12" spans="1:17" s="22" customFormat="1" ht="36">
      <c r="A12" s="7" t="s">
        <v>23</v>
      </c>
      <c r="B12" s="8" t="s">
        <v>24</v>
      </c>
      <c r="C12" s="17" t="s">
        <v>15</v>
      </c>
      <c r="D12" s="19" t="s">
        <v>22</v>
      </c>
      <c r="E12" s="36">
        <v>220</v>
      </c>
      <c r="F12" s="46">
        <f>F13+F14</f>
        <v>13</v>
      </c>
      <c r="G12" s="46">
        <f>G13+G14</f>
        <v>15</v>
      </c>
    </row>
    <row r="13" spans="1:17" s="22" customFormat="1" ht="72">
      <c r="A13" s="7" t="s">
        <v>25</v>
      </c>
      <c r="B13" s="8" t="s">
        <v>26</v>
      </c>
      <c r="C13" s="17" t="s">
        <v>80</v>
      </c>
      <c r="D13" s="18" t="s">
        <v>22</v>
      </c>
      <c r="E13" s="29"/>
      <c r="F13" s="15">
        <v>4</v>
      </c>
      <c r="G13" s="15">
        <v>4</v>
      </c>
    </row>
    <row r="14" spans="1:17" s="22" customFormat="1" ht="60">
      <c r="A14" s="7" t="s">
        <v>27</v>
      </c>
      <c r="B14" s="8" t="s">
        <v>28</v>
      </c>
      <c r="C14" s="17" t="s">
        <v>81</v>
      </c>
      <c r="D14" s="18" t="s">
        <v>22</v>
      </c>
      <c r="E14" s="29"/>
      <c r="F14" s="15">
        <v>9</v>
      </c>
      <c r="G14" s="15">
        <v>11</v>
      </c>
    </row>
    <row r="15" spans="1:17" s="22" customFormat="1" ht="36">
      <c r="A15" s="7" t="s">
        <v>29</v>
      </c>
      <c r="B15" s="8" t="s">
        <v>30</v>
      </c>
      <c r="C15" s="17" t="s">
        <v>15</v>
      </c>
      <c r="D15" s="19" t="s">
        <v>6</v>
      </c>
      <c r="E15" s="36"/>
      <c r="F15" s="46">
        <f>F16+F17+F18</f>
        <v>149</v>
      </c>
      <c r="G15" s="46">
        <f>G16+G17+G18</f>
        <v>146</v>
      </c>
    </row>
    <row r="16" spans="1:17" s="22" customFormat="1" ht="48.75" customHeight="1">
      <c r="A16" s="7" t="s">
        <v>31</v>
      </c>
      <c r="B16" s="8" t="s">
        <v>32</v>
      </c>
      <c r="C16" s="21" t="s">
        <v>33</v>
      </c>
      <c r="D16" s="18" t="s">
        <v>6</v>
      </c>
      <c r="E16" s="29"/>
      <c r="F16" s="15">
        <v>18</v>
      </c>
      <c r="G16" s="15">
        <v>18</v>
      </c>
    </row>
    <row r="17" spans="1:8" s="22" customFormat="1" ht="168">
      <c r="A17" s="7" t="s">
        <v>34</v>
      </c>
      <c r="B17" s="8" t="s">
        <v>35</v>
      </c>
      <c r="C17" s="21" t="s">
        <v>33</v>
      </c>
      <c r="D17" s="18" t="s">
        <v>6</v>
      </c>
      <c r="E17" s="29"/>
      <c r="F17" s="15">
        <v>109</v>
      </c>
      <c r="G17" s="15">
        <v>105</v>
      </c>
    </row>
    <row r="18" spans="1:8" s="22" customFormat="1" ht="168">
      <c r="A18" s="7" t="s">
        <v>36</v>
      </c>
      <c r="B18" s="8" t="s">
        <v>37</v>
      </c>
      <c r="C18" s="21" t="s">
        <v>33</v>
      </c>
      <c r="D18" s="18" t="s">
        <v>6</v>
      </c>
      <c r="E18" s="29"/>
      <c r="F18" s="15">
        <v>22</v>
      </c>
      <c r="G18" s="15">
        <v>23</v>
      </c>
    </row>
    <row r="19" spans="1:8" s="22" customFormat="1" ht="60">
      <c r="A19" s="45" t="s">
        <v>38</v>
      </c>
      <c r="B19" s="8" t="s">
        <v>39</v>
      </c>
      <c r="C19" s="17" t="s">
        <v>15</v>
      </c>
      <c r="D19" s="19" t="s">
        <v>9</v>
      </c>
      <c r="E19" s="32">
        <v>45</v>
      </c>
      <c r="F19" s="52">
        <f>(F16+F18)/F15*100</f>
        <v>26.845637583892618</v>
      </c>
      <c r="G19" s="52">
        <f>(G16+G18)/G15*100</f>
        <v>28.082191780821919</v>
      </c>
    </row>
    <row r="20" spans="1:8" s="22" customFormat="1" ht="48">
      <c r="A20" s="7" t="s">
        <v>40</v>
      </c>
      <c r="B20" s="8" t="s">
        <v>41</v>
      </c>
      <c r="C20" s="17" t="s">
        <v>15</v>
      </c>
      <c r="D20" s="19" t="s">
        <v>9</v>
      </c>
      <c r="E20" s="36">
        <v>70</v>
      </c>
      <c r="F20" s="51">
        <f>F22/F21*100</f>
        <v>72.477064220183479</v>
      </c>
      <c r="G20" s="51">
        <f>G22/G21*100</f>
        <v>88.571428571428569</v>
      </c>
    </row>
    <row r="21" spans="1:8" s="22" customFormat="1" ht="84">
      <c r="A21" s="7" t="s">
        <v>42</v>
      </c>
      <c r="B21" s="8" t="s">
        <v>43</v>
      </c>
      <c r="C21" s="17" t="s">
        <v>82</v>
      </c>
      <c r="D21" s="18" t="s">
        <v>6</v>
      </c>
      <c r="E21" s="29"/>
      <c r="F21" s="15">
        <v>109</v>
      </c>
      <c r="G21" s="15">
        <v>105</v>
      </c>
    </row>
    <row r="22" spans="1:8" s="22" customFormat="1" ht="120">
      <c r="A22" s="7" t="s">
        <v>44</v>
      </c>
      <c r="B22" s="8" t="s">
        <v>45</v>
      </c>
      <c r="C22" s="17" t="s">
        <v>83</v>
      </c>
      <c r="D22" s="18" t="s">
        <v>6</v>
      </c>
      <c r="E22" s="29"/>
      <c r="F22" s="15">
        <v>79</v>
      </c>
      <c r="G22" s="15">
        <v>93</v>
      </c>
      <c r="H22" s="59"/>
    </row>
    <row r="23" spans="1:8" s="22" customFormat="1" ht="60">
      <c r="A23" s="7" t="s">
        <v>46</v>
      </c>
      <c r="B23" s="8" t="s">
        <v>47</v>
      </c>
      <c r="C23" s="17" t="s">
        <v>75</v>
      </c>
      <c r="D23" s="18" t="s">
        <v>48</v>
      </c>
      <c r="E23" s="29"/>
      <c r="F23" s="57">
        <v>74734</v>
      </c>
      <c r="G23" s="58">
        <v>118446.8</v>
      </c>
    </row>
    <row r="24" spans="1:8" s="22" customFormat="1" ht="96">
      <c r="A24" s="7" t="s">
        <v>49</v>
      </c>
      <c r="B24" s="8" t="s">
        <v>50</v>
      </c>
      <c r="C24" s="17" t="s">
        <v>73</v>
      </c>
      <c r="D24" s="18" t="s">
        <v>48</v>
      </c>
      <c r="E24" s="29"/>
      <c r="F24" s="57">
        <v>34282.800000000003</v>
      </c>
      <c r="G24" s="58">
        <v>42806.9</v>
      </c>
    </row>
    <row r="25" spans="1:8" s="22" customFormat="1" ht="48">
      <c r="A25" s="7" t="s">
        <v>51</v>
      </c>
      <c r="B25" s="8" t="s">
        <v>52</v>
      </c>
      <c r="C25" s="17" t="s">
        <v>15</v>
      </c>
      <c r="D25" s="19" t="s">
        <v>9</v>
      </c>
      <c r="E25" s="36">
        <v>10.09</v>
      </c>
      <c r="F25" s="51">
        <f>F27/F26*100</f>
        <v>24.013124451222332</v>
      </c>
      <c r="G25" s="51">
        <f>G27/G26*100</f>
        <v>22.822389444387177</v>
      </c>
    </row>
    <row r="26" spans="1:8" s="22" customFormat="1" ht="216">
      <c r="A26" s="7" t="s">
        <v>53</v>
      </c>
      <c r="B26" s="8" t="s">
        <v>54</v>
      </c>
      <c r="C26" s="17" t="s">
        <v>76</v>
      </c>
      <c r="D26" s="18" t="s">
        <v>48</v>
      </c>
      <c r="E26" s="29"/>
      <c r="F26" s="57">
        <v>32458.5</v>
      </c>
      <c r="G26" s="58">
        <v>40744.199999999997</v>
      </c>
    </row>
    <row r="27" spans="1:8" s="22" customFormat="1" ht="168">
      <c r="A27" s="7" t="s">
        <v>55</v>
      </c>
      <c r="B27" s="8" t="s">
        <v>56</v>
      </c>
      <c r="C27" s="17" t="s">
        <v>57</v>
      </c>
      <c r="D27" s="18" t="s">
        <v>48</v>
      </c>
      <c r="E27" s="29"/>
      <c r="F27" s="57">
        <v>7794.3</v>
      </c>
      <c r="G27" s="58">
        <v>9298.7999999999993</v>
      </c>
    </row>
    <row r="28" spans="1:8" s="22" customFormat="1" ht="48">
      <c r="A28" s="7" t="s">
        <v>58</v>
      </c>
      <c r="B28" s="8" t="s">
        <v>59</v>
      </c>
      <c r="C28" s="17" t="s">
        <v>60</v>
      </c>
      <c r="D28" s="18" t="s">
        <v>22</v>
      </c>
      <c r="E28" s="29">
        <v>5</v>
      </c>
      <c r="F28" s="15">
        <v>1</v>
      </c>
      <c r="G28" s="15">
        <v>1</v>
      </c>
    </row>
    <row r="29" spans="1:8" s="22" customFormat="1" ht="120">
      <c r="A29" s="45" t="s">
        <v>61</v>
      </c>
      <c r="B29" s="8" t="s">
        <v>62</v>
      </c>
      <c r="C29" s="17" t="s">
        <v>15</v>
      </c>
      <c r="D29" s="19" t="s">
        <v>9</v>
      </c>
      <c r="E29" s="37">
        <v>55</v>
      </c>
      <c r="F29" s="47">
        <f>F30/F31*100</f>
        <v>42.608695652173914</v>
      </c>
      <c r="G29" s="47">
        <f>G30/G31*100</f>
        <v>33.623188405797102</v>
      </c>
    </row>
    <row r="30" spans="1:8" s="22" customFormat="1" ht="216">
      <c r="A30" s="45" t="s">
        <v>63</v>
      </c>
      <c r="B30" s="8" t="s">
        <v>64</v>
      </c>
      <c r="C30" s="17" t="s">
        <v>86</v>
      </c>
      <c r="D30" s="18" t="s">
        <v>6</v>
      </c>
      <c r="E30" s="38"/>
      <c r="F30" s="58">
        <v>147</v>
      </c>
      <c r="G30" s="15">
        <v>116</v>
      </c>
    </row>
    <row r="31" spans="1:8" s="22" customFormat="1" ht="108">
      <c r="A31" s="45" t="s">
        <v>65</v>
      </c>
      <c r="B31" s="8" t="s">
        <v>66</v>
      </c>
      <c r="C31" s="17" t="s">
        <v>78</v>
      </c>
      <c r="D31" s="20" t="s">
        <v>6</v>
      </c>
      <c r="E31" s="29"/>
      <c r="F31" s="15">
        <v>345</v>
      </c>
      <c r="G31" s="15">
        <v>345</v>
      </c>
    </row>
    <row r="32" spans="1:8" s="22" customFormat="1" ht="72">
      <c r="A32" s="45" t="s">
        <v>67</v>
      </c>
      <c r="B32" s="8" t="s">
        <v>68</v>
      </c>
      <c r="C32" s="17" t="s">
        <v>15</v>
      </c>
      <c r="D32" s="16" t="s">
        <v>9</v>
      </c>
      <c r="E32" s="39">
        <v>47</v>
      </c>
      <c r="F32" s="16" t="e">
        <f>F34/F33*100</f>
        <v>#DIV/0!</v>
      </c>
      <c r="G32" s="16" t="e">
        <f>G34/G33*100</f>
        <v>#DIV/0!</v>
      </c>
    </row>
    <row r="33" spans="1:7" s="22" customFormat="1" ht="24">
      <c r="A33" s="45" t="s">
        <v>69</v>
      </c>
      <c r="B33" s="8" t="s">
        <v>70</v>
      </c>
      <c r="C33" s="17" t="s">
        <v>5</v>
      </c>
      <c r="D33" s="15" t="s">
        <v>6</v>
      </c>
      <c r="E33" s="40"/>
      <c r="F33" s="15"/>
      <c r="G33" s="15"/>
    </row>
    <row r="34" spans="1:7" s="22" customFormat="1" ht="96">
      <c r="A34" s="45" t="s">
        <v>71</v>
      </c>
      <c r="B34" s="8" t="s">
        <v>72</v>
      </c>
      <c r="C34" s="17" t="s">
        <v>87</v>
      </c>
      <c r="D34" s="15" t="s">
        <v>6</v>
      </c>
      <c r="E34" s="38"/>
      <c r="F34" s="15">
        <v>7005</v>
      </c>
      <c r="G34" s="58">
        <v>9768</v>
      </c>
    </row>
    <row r="35" spans="1:7" s="22" customFormat="1" ht="12">
      <c r="A35" s="25"/>
      <c r="B35" s="25"/>
      <c r="C35" s="25"/>
      <c r="D35" s="25"/>
      <c r="E35" s="40"/>
      <c r="F35" s="26"/>
      <c r="G35" s="50"/>
    </row>
    <row r="36" spans="1:7" s="22" customFormat="1" ht="12">
      <c r="A36" s="25"/>
      <c r="B36" s="25"/>
      <c r="C36" s="25"/>
      <c r="D36" s="25"/>
      <c r="E36" s="40"/>
      <c r="F36" s="26"/>
      <c r="G36" s="50"/>
    </row>
    <row r="37" spans="1:7" s="22" customFormat="1" ht="12">
      <c r="A37" s="25"/>
      <c r="B37" s="25"/>
      <c r="C37" s="27"/>
      <c r="D37" s="25"/>
      <c r="E37" s="40"/>
      <c r="F37" s="26"/>
      <c r="G37" s="50"/>
    </row>
    <row r="38" spans="1:7" s="22" customFormat="1" ht="12">
      <c r="A38" s="25"/>
      <c r="B38" s="25"/>
      <c r="C38" s="25"/>
      <c r="D38" s="25"/>
      <c r="E38" s="40"/>
      <c r="F38" s="26"/>
      <c r="G38" s="50"/>
    </row>
    <row r="39" spans="1:7" s="22" customFormat="1" ht="12">
      <c r="A39" s="25"/>
      <c r="B39" s="25"/>
      <c r="C39" s="25"/>
      <c r="D39" s="25"/>
      <c r="E39" s="40"/>
      <c r="F39" s="26"/>
      <c r="G39" s="50"/>
    </row>
    <row r="40" spans="1:7" s="22" customFormat="1" ht="12">
      <c r="A40" s="25"/>
      <c r="B40" s="25"/>
      <c r="C40" s="25"/>
      <c r="D40" s="25"/>
      <c r="E40" s="40"/>
      <c r="F40" s="26"/>
      <c r="G40" s="50"/>
    </row>
    <row r="41" spans="1:7" s="22" customFormat="1" ht="12">
      <c r="A41" s="25"/>
      <c r="B41" s="25"/>
      <c r="C41" s="25"/>
      <c r="D41" s="25"/>
      <c r="E41" s="40"/>
      <c r="F41" s="26"/>
      <c r="G41" s="50"/>
    </row>
    <row r="42" spans="1:7" s="22" customFormat="1" ht="12">
      <c r="A42" s="25"/>
      <c r="B42" s="25"/>
      <c r="C42" s="25"/>
      <c r="D42" s="25"/>
      <c r="E42" s="40"/>
      <c r="F42" s="26"/>
      <c r="G42" s="50"/>
    </row>
    <row r="43" spans="1:7" s="22" customFormat="1" ht="12">
      <c r="A43" s="25"/>
      <c r="B43" s="25"/>
      <c r="C43" s="25"/>
      <c r="D43" s="25"/>
      <c r="E43" s="40"/>
      <c r="F43" s="26"/>
      <c r="G43" s="50"/>
    </row>
    <row r="44" spans="1:7" s="22" customFormat="1" ht="12">
      <c r="A44" s="25"/>
      <c r="B44" s="25"/>
      <c r="C44" s="25"/>
      <c r="D44" s="25"/>
      <c r="E44" s="40"/>
      <c r="F44" s="26"/>
      <c r="G44" s="50"/>
    </row>
  </sheetData>
  <phoneticPr fontId="7" type="noConversion"/>
  <conditionalFormatting sqref="F19:G19">
    <cfRule type="cellIs" dxfId="11" priority="1" stopIfTrue="1" operator="lessThanOrEqual">
      <formula>$E$19</formula>
    </cfRule>
    <cfRule type="cellIs" dxfId="10" priority="2" stopIfTrue="1" operator="greaterThan">
      <formula>$E$19</formula>
    </cfRule>
  </conditionalFormatting>
  <conditionalFormatting sqref="F9:G9">
    <cfRule type="cellIs" dxfId="9" priority="3" stopIfTrue="1" operator="greaterThanOrEqual">
      <formula>$E$9</formula>
    </cfRule>
    <cfRule type="cellIs" dxfId="8" priority="4" stopIfTrue="1" operator="lessThan">
      <formula>$E$9</formula>
    </cfRule>
  </conditionalFormatting>
  <conditionalFormatting sqref="F20:G20">
    <cfRule type="cellIs" dxfId="7" priority="5" stopIfTrue="1" operator="greaterThanOrEqual">
      <formula>$E$20</formula>
    </cfRule>
    <cfRule type="cellIs" dxfId="6" priority="6" stopIfTrue="1" operator="lessThan">
      <formula>$E$20</formula>
    </cfRule>
  </conditionalFormatting>
  <conditionalFormatting sqref="F29:G29">
    <cfRule type="cellIs" dxfId="5" priority="7" stopIfTrue="1" operator="greaterThanOrEqual">
      <formula>$E$29</formula>
    </cfRule>
    <cfRule type="cellIs" dxfId="4" priority="8" stopIfTrue="1" operator="lessThan">
      <formula>$E$29</formula>
    </cfRule>
  </conditionalFormatting>
  <conditionalFormatting sqref="F8:G8">
    <cfRule type="cellIs" dxfId="3" priority="9" stopIfTrue="1" operator="greaterThanOrEqual">
      <formula>$E$8</formula>
    </cfRule>
    <cfRule type="cellIs" dxfId="2" priority="10" stopIfTrue="1" operator="lessThan">
      <formula>$E$8</formula>
    </cfRule>
  </conditionalFormatting>
  <conditionalFormatting sqref="F25:G25">
    <cfRule type="cellIs" dxfId="1" priority="11" stopIfTrue="1" operator="greaterThanOrEqual">
      <formula>$E$25</formula>
    </cfRule>
    <cfRule type="cellIs" dxfId="0" priority="12" stopIfTrue="1" operator="lessThan">
      <formula>$E$25</formula>
    </cfRule>
  </conditionalFormatting>
  <pageMargins left="0.59055118110236227" right="0.39370078740157483" top="0.39370078740157483" bottom="0.39370078740157483" header="0.11811023622047245" footer="0.11811023622047245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Cioko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eaverina</dc:creator>
  <cp:lastModifiedBy>User</cp:lastModifiedBy>
  <cp:lastPrinted>2016-12-08T09:09:04Z</cp:lastPrinted>
  <dcterms:created xsi:type="dcterms:W3CDTF">2016-12-05T09:10:21Z</dcterms:created>
  <dcterms:modified xsi:type="dcterms:W3CDTF">2019-01-21T06:07:05Z</dcterms:modified>
</cp:coreProperties>
</file>